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令和2年度\"/>
    </mc:Choice>
  </mc:AlternateContent>
  <bookViews>
    <workbookView xWindow="2025" yWindow="-75" windowWidth="7650" windowHeight="8910"/>
  </bookViews>
  <sheets>
    <sheet name="SHEET1" sheetId="1" r:id="rId1"/>
  </sheets>
  <definedNames>
    <definedName name="_xlnm.Print_Area" localSheetId="0">SHEET1!$A$1:$O$33</definedName>
  </definedNames>
  <calcPr calcId="152511" fullPrecision="0"/>
</workbook>
</file>

<file path=xl/calcChain.xml><?xml version="1.0" encoding="utf-8"?>
<calcChain xmlns="http://schemas.openxmlformats.org/spreadsheetml/2006/main">
  <c r="G9" i="1" l="1"/>
  <c r="E8" i="1" l="1"/>
  <c r="B8" i="1" l="1"/>
  <c r="C8" i="1"/>
  <c r="D8" i="1"/>
  <c r="B9" i="1"/>
  <c r="C9" i="1"/>
  <c r="O9" i="1" s="1"/>
  <c r="D9" i="1"/>
  <c r="E9" i="1"/>
  <c r="F9" i="1"/>
  <c r="I9" i="1"/>
  <c r="J9" i="1"/>
  <c r="K9" i="1"/>
  <c r="M11" i="1"/>
  <c r="O11" i="1"/>
  <c r="M13" i="1"/>
  <c r="O13" i="1"/>
  <c r="M15" i="1"/>
  <c r="O15" i="1"/>
  <c r="M17" i="1"/>
  <c r="O17" i="1"/>
  <c r="M19" i="1"/>
  <c r="O19" i="1"/>
  <c r="M21" i="1"/>
  <c r="O21" i="1"/>
  <c r="M9" i="1" l="1"/>
</calcChain>
</file>

<file path=xl/sharedStrings.xml><?xml version="1.0" encoding="utf-8"?>
<sst xmlns="http://schemas.openxmlformats.org/spreadsheetml/2006/main" count="49" uniqueCount="49">
  <si>
    <t>※　（　　）内は対前月増減数</t>
  </si>
  <si>
    <t>毎月１日現在で下記の資料を作成しておりますので、</t>
  </si>
  <si>
    <t>※　「自然増減」「社会増減」は前月中の異動数</t>
  </si>
  <si>
    <t>総人口</t>
  </si>
  <si>
    <t>男</t>
  </si>
  <si>
    <t>女</t>
  </si>
  <si>
    <t>・年齢別人口</t>
  </si>
  <si>
    <t>・人口ピラミッド</t>
  </si>
  <si>
    <t xml:space="preserve"> 出生</t>
  </si>
  <si>
    <t>自然増減</t>
    <phoneticPr fontId="3"/>
  </si>
  <si>
    <t>社会増減</t>
    <phoneticPr fontId="3"/>
  </si>
  <si>
    <t>一世帯</t>
    <phoneticPr fontId="3"/>
  </si>
  <si>
    <t>地　区　名</t>
    <phoneticPr fontId="3"/>
  </si>
  <si>
    <t>世　帯　数</t>
    <phoneticPr fontId="3"/>
  </si>
  <si>
    <t>総　人　口</t>
    <phoneticPr fontId="3"/>
  </si>
  <si>
    <t>男</t>
    <phoneticPr fontId="3"/>
  </si>
  <si>
    <t>女</t>
    <phoneticPr fontId="3"/>
  </si>
  <si>
    <t>転入等</t>
    <phoneticPr fontId="3"/>
  </si>
  <si>
    <t>当たり</t>
    <phoneticPr fontId="3"/>
  </si>
  <si>
    <t>面　積</t>
    <phoneticPr fontId="3"/>
  </si>
  <si>
    <t>人口密度</t>
    <phoneticPr fontId="3"/>
  </si>
  <si>
    <t>人　口</t>
    <phoneticPr fontId="3"/>
  </si>
  <si>
    <t>（K㎡）</t>
    <phoneticPr fontId="3"/>
  </si>
  <si>
    <t>（人）</t>
    <phoneticPr fontId="3"/>
  </si>
  <si>
    <t>総　　　数</t>
    <phoneticPr fontId="3"/>
  </si>
  <si>
    <t>豊      岡</t>
    <phoneticPr fontId="3"/>
  </si>
  <si>
    <t>東　金　子</t>
    <phoneticPr fontId="3"/>
  </si>
  <si>
    <t>金　　　子</t>
    <phoneticPr fontId="3"/>
  </si>
  <si>
    <t>宮寺二本木</t>
    <phoneticPr fontId="3"/>
  </si>
  <si>
    <t>藤　　　沢</t>
    <phoneticPr fontId="3"/>
  </si>
  <si>
    <t>西　　  武</t>
    <phoneticPr fontId="3"/>
  </si>
  <si>
    <t>参考</t>
    <phoneticPr fontId="3"/>
  </si>
  <si>
    <t>世帯数</t>
    <phoneticPr fontId="3"/>
  </si>
  <si>
    <t>死亡</t>
    <phoneticPr fontId="3"/>
  </si>
  <si>
    <t>転　居</t>
    <phoneticPr fontId="3"/>
  </si>
  <si>
    <t>転出等</t>
    <phoneticPr fontId="3"/>
  </si>
  <si>
    <t>必要な場合はお申し出ください。</t>
    <phoneticPr fontId="3"/>
  </si>
  <si>
    <t xml:space="preserve">※  入間市ホームページ                                 </t>
    <rPh sb="3" eb="6">
      <t>イルマシ</t>
    </rPh>
    <phoneticPr fontId="3"/>
  </si>
  <si>
    <t>→　市政情報　→　入間市の人口統計資料</t>
    <rPh sb="2" eb="4">
      <t>シセイ</t>
    </rPh>
    <rPh sb="4" eb="6">
      <t>ジョウホウ</t>
    </rPh>
    <rPh sb="9" eb="12">
      <t>イルマシ</t>
    </rPh>
    <rPh sb="13" eb="15">
      <t>ジンコウ</t>
    </rPh>
    <rPh sb="15" eb="17">
      <t>トウケイ</t>
    </rPh>
    <rPh sb="17" eb="19">
      <t>シリョウ</t>
    </rPh>
    <phoneticPr fontId="3"/>
  </si>
  <si>
    <t>日本人</t>
    <rPh sb="0" eb="3">
      <t>ニホンジン</t>
    </rPh>
    <phoneticPr fontId="3"/>
  </si>
  <si>
    <t>外国人</t>
    <phoneticPr fontId="3"/>
  </si>
  <si>
    <t>企画部　情報政策課</t>
    <rPh sb="4" eb="6">
      <t>ジョウホウ</t>
    </rPh>
    <rPh sb="6" eb="9">
      <t>セイサクカ</t>
    </rPh>
    <phoneticPr fontId="3"/>
  </si>
  <si>
    <t>　URL　http://www.city.iruma.saitama.jp/shisei/toukei/jinko/index.html</t>
    <phoneticPr fontId="3"/>
  </si>
  <si>
    <t>・町（丁）字別人口</t>
  </si>
  <si>
    <t>（全市、地区別）</t>
    <phoneticPr fontId="3"/>
  </si>
  <si>
    <t>　　　　　　　　  入間市の人口（住民基本台帳登録による）</t>
    <phoneticPr fontId="3"/>
  </si>
  <si>
    <t>※　平成３０年９月１４日付の換地処分公告により、東金子、
　金子、宮寺・二本木の各地区に面積の変更が生じています。</t>
    <rPh sb="24" eb="25">
      <t>ヒガシ</t>
    </rPh>
    <rPh sb="25" eb="27">
      <t>カネコ</t>
    </rPh>
    <rPh sb="30" eb="32">
      <t>カネコ</t>
    </rPh>
    <rPh sb="33" eb="35">
      <t>ミヤデラ</t>
    </rPh>
    <rPh sb="36" eb="39">
      <t>ニホンギ</t>
    </rPh>
    <rPh sb="40" eb="43">
      <t>カクチク</t>
    </rPh>
    <rPh sb="44" eb="46">
      <t>メンセキ</t>
    </rPh>
    <rPh sb="47" eb="48">
      <t>ヘン</t>
    </rPh>
    <rPh sb="48" eb="49">
      <t>コウ</t>
    </rPh>
    <rPh sb="50" eb="51">
      <t>ショウ</t>
    </rPh>
    <phoneticPr fontId="3"/>
  </si>
  <si>
    <t xml:space="preserve">　 令和２年６月１日現在　　　　　  　　　　　     　                                    　　 </t>
    <rPh sb="0" eb="2">
      <t>レイワ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</si>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</sst>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_ "/>
    <numFmt numFmtId="178" formatCode="0.00_ "/>
    <numFmt numFmtId="179" formatCode="\(\ 0\)"/>
    <numFmt numFmtId="180" formatCode="\(&quot;△&quot;\ 0\)"/>
    <numFmt numFmtId="181" formatCode="0;&quot;△ &quot;0"/>
    <numFmt numFmtId="182" formatCode="\(0\);\(&quot;△ &quot;0\)"/>
    <numFmt numFmtId="183" formatCode="0.0_);[Red]\(0.0\)"/>
    <numFmt numFmtId="184" formatCode="#,##0_);[Red]\(#,##0\)"/>
  </numFmts>
  <fonts count="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2.5"/>
      <name val="明朝体"/>
      <family val="3"/>
      <charset val="128"/>
    </font>
    <font>
      <sz val="6"/>
      <name val="明朝体"/>
      <family val="3"/>
      <charset val="128"/>
    </font>
    <font>
      <u/>
      <sz val="7.9"/>
      <color indexed="12"/>
      <name val="明朝体"/>
      <family val="3"/>
      <charset val="128"/>
    </font>
    <font>
      <sz val="1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81" fontId="2" fillId="0" borderId="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vertical="top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6" xfId="0" applyBorder="1" applyAlignment="1"/>
    <xf numFmtId="0" fontId="0" fillId="0" borderId="7" xfId="0" applyBorder="1" applyAlignment="1"/>
    <xf numFmtId="181" fontId="2" fillId="0" borderId="8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2" fontId="2" fillId="0" borderId="3" xfId="0" applyNumberFormat="1" applyFont="1" applyBorder="1" applyAlignment="1">
      <alignment vertical="center"/>
    </xf>
    <xf numFmtId="0" fontId="2" fillId="0" borderId="0" xfId="0" quotePrefix="1" applyNumberFormat="1" applyFont="1" applyAlignment="1" applyProtection="1">
      <alignment horizontal="left" vertical="center"/>
      <protection locked="0"/>
    </xf>
    <xf numFmtId="182" fontId="2" fillId="0" borderId="3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178" fontId="2" fillId="0" borderId="0" xfId="0" applyNumberFormat="1" applyFont="1"/>
    <xf numFmtId="181" fontId="2" fillId="0" borderId="1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181" fontId="2" fillId="0" borderId="8" xfId="0" quotePrefix="1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177" fontId="2" fillId="0" borderId="0" xfId="0" applyNumberFormat="1" applyFont="1"/>
    <xf numFmtId="183" fontId="2" fillId="0" borderId="3" xfId="0" applyNumberFormat="1" applyFont="1" applyBorder="1" applyAlignment="1">
      <alignment vertical="center"/>
    </xf>
    <xf numFmtId="183" fontId="2" fillId="0" borderId="1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0" fontId="4" fillId="0" borderId="0" xfId="1" applyNumberFormat="1" applyAlignment="1" applyProtection="1"/>
    <xf numFmtId="0" fontId="2" fillId="0" borderId="0" xfId="0" applyNumberFormat="1" applyFont="1" applyBorder="1" applyAlignment="1">
      <alignment vertical="center"/>
    </xf>
    <xf numFmtId="38" fontId="2" fillId="0" borderId="1" xfId="2" applyFont="1" applyBorder="1" applyAlignment="1" applyProtection="1">
      <alignment vertical="center"/>
      <protection locked="0"/>
    </xf>
    <xf numFmtId="38" fontId="2" fillId="0" borderId="1" xfId="2" quotePrefix="1" applyFont="1" applyBorder="1" applyAlignment="1" applyProtection="1">
      <alignment horizontal="right" vertical="center"/>
      <protection locked="0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 applyProtection="1">
      <alignment vertical="center"/>
      <protection locked="0"/>
    </xf>
    <xf numFmtId="0" fontId="5" fillId="0" borderId="0" xfId="0" applyNumberFormat="1" applyFont="1" applyAlignment="1">
      <alignment vertical="top" wrapText="1"/>
    </xf>
    <xf numFmtId="184" fontId="2" fillId="0" borderId="9" xfId="0" applyNumberFormat="1" applyFont="1" applyFill="1" applyBorder="1" applyAlignment="1" applyProtection="1">
      <alignment vertical="top"/>
      <protection locked="0"/>
    </xf>
    <xf numFmtId="184" fontId="2" fillId="0" borderId="9" xfId="0" applyNumberFormat="1" applyFont="1" applyFill="1" applyBorder="1" applyAlignment="1">
      <alignment vertical="top"/>
    </xf>
    <xf numFmtId="0" fontId="5" fillId="0" borderId="0" xfId="0" applyNumberFormat="1" applyFont="1" applyAlignment="1">
      <alignment vertical="top" wrapText="1"/>
    </xf>
    <xf numFmtId="0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2" fillId="0" borderId="8" xfId="0" applyFont="1" applyBorder="1" applyAlignment="1">
      <alignment vertical="center"/>
    </xf>
    <xf numFmtId="0" fontId="0" fillId="0" borderId="7" xfId="0" applyBorder="1" applyAlignment="1"/>
    <xf numFmtId="38" fontId="2" fillId="0" borderId="8" xfId="2" applyFont="1" applyBorder="1" applyAlignment="1" applyProtection="1">
      <alignment vertical="center"/>
      <protection locked="0"/>
    </xf>
    <xf numFmtId="38" fontId="2" fillId="0" borderId="7" xfId="2" applyFont="1" applyBorder="1" applyAlignment="1" applyProtection="1">
      <alignment vertical="center"/>
      <protection locked="0"/>
    </xf>
    <xf numFmtId="0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84" fontId="2" fillId="0" borderId="9" xfId="0" applyNumberFormat="1" applyFont="1" applyFill="1" applyBorder="1" applyAlignment="1" applyProtection="1">
      <alignment vertical="top"/>
      <protection locked="0"/>
    </xf>
    <xf numFmtId="0" fontId="2" fillId="0" borderId="4" xfId="0" applyNumberFormat="1" applyFont="1" applyBorder="1" applyAlignment="1">
      <alignment vertical="center"/>
    </xf>
    <xf numFmtId="38" fontId="2" fillId="0" borderId="3" xfId="2" applyFont="1" applyBorder="1" applyAlignment="1" applyProtection="1">
      <alignment vertical="center"/>
      <protection locked="0"/>
    </xf>
    <xf numFmtId="38" fontId="2" fillId="0" borderId="13" xfId="2" applyFont="1" applyBorder="1" applyAlignment="1" applyProtection="1">
      <alignment vertical="center"/>
      <protection locked="0"/>
    </xf>
    <xf numFmtId="0" fontId="2" fillId="0" borderId="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U48"/>
  <sheetViews>
    <sheetView tabSelected="1" zoomScaleNormal="100" workbookViewId="0">
      <selection activeCell="S27" sqref="S27"/>
    </sheetView>
  </sheetViews>
  <sheetFormatPr defaultColWidth="9.85546875" defaultRowHeight="15"/>
  <cols>
    <col min="1" max="1" width="14" style="14" customWidth="1"/>
    <col min="2" max="3" width="14.140625" style="14" customWidth="1"/>
    <col min="4" max="5" width="11.85546875" style="14" customWidth="1"/>
    <col min="6" max="6" width="7.85546875" style="14" customWidth="1"/>
    <col min="7" max="7" width="3.7109375" style="14" customWidth="1"/>
    <col min="8" max="8" width="4.85546875" style="14" customWidth="1"/>
    <col min="9" max="10" width="8.5703125" style="14" customWidth="1"/>
    <col min="11" max="11" width="7.5703125" style="14" customWidth="1"/>
    <col min="12" max="12" width="1.42578125" style="14" customWidth="1"/>
    <col min="13" max="13" width="9.7109375" style="14" customWidth="1"/>
    <col min="14" max="14" width="10" style="14" customWidth="1"/>
    <col min="15" max="15" width="11.5703125" style="13" customWidth="1"/>
    <col min="16" max="16384" width="9.85546875" style="13"/>
  </cols>
  <sheetData>
    <row r="1" spans="1:21">
      <c r="A1" s="1" t="s">
        <v>45</v>
      </c>
    </row>
    <row r="2" spans="1:21" ht="11.85" customHeight="1"/>
    <row r="3" spans="1:21" ht="11.85" customHeight="1"/>
    <row r="4" spans="1:21" ht="15.75" thickBot="1">
      <c r="A4" s="27" t="s">
        <v>47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41</v>
      </c>
      <c r="N4" s="18"/>
      <c r="O4" s="18"/>
      <c r="P4" s="18"/>
      <c r="Q4" s="18"/>
      <c r="R4" s="18"/>
      <c r="S4" s="18"/>
      <c r="T4" s="18"/>
      <c r="U4" s="18"/>
    </row>
    <row r="5" spans="1:21" ht="15.75" thickBot="1">
      <c r="A5" s="5"/>
      <c r="B5" s="5"/>
      <c r="C5" s="5"/>
      <c r="D5" s="5"/>
      <c r="E5" s="5"/>
      <c r="F5" s="53" t="s">
        <v>9</v>
      </c>
      <c r="G5" s="54"/>
      <c r="H5" s="55"/>
      <c r="I5" s="53" t="s">
        <v>10</v>
      </c>
      <c r="J5" s="54"/>
      <c r="K5" s="54"/>
      <c r="L5" s="55"/>
      <c r="M5" s="17" t="s">
        <v>11</v>
      </c>
      <c r="N5" s="5"/>
      <c r="O5" s="6"/>
    </row>
    <row r="6" spans="1:21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65" t="s">
        <v>8</v>
      </c>
      <c r="G6" s="56" t="s">
        <v>33</v>
      </c>
      <c r="H6" s="76"/>
      <c r="I6" s="62" t="s">
        <v>17</v>
      </c>
      <c r="J6" s="62" t="s">
        <v>35</v>
      </c>
      <c r="K6" s="56" t="s">
        <v>34</v>
      </c>
      <c r="L6" s="57"/>
      <c r="M6" s="3" t="s">
        <v>18</v>
      </c>
      <c r="N6" s="3" t="s">
        <v>19</v>
      </c>
      <c r="O6" s="4" t="s">
        <v>20</v>
      </c>
    </row>
    <row r="7" spans="1:21" ht="15.75" thickBot="1">
      <c r="A7" s="2"/>
      <c r="B7" s="2"/>
      <c r="C7" s="2"/>
      <c r="D7" s="2"/>
      <c r="E7" s="2"/>
      <c r="F7" s="63"/>
      <c r="G7" s="77"/>
      <c r="H7" s="78"/>
      <c r="I7" s="63"/>
      <c r="J7" s="63"/>
      <c r="K7" s="58"/>
      <c r="L7" s="59"/>
      <c r="M7" s="3" t="s">
        <v>21</v>
      </c>
      <c r="N7" s="3" t="s">
        <v>22</v>
      </c>
      <c r="O7" s="4" t="s">
        <v>23</v>
      </c>
    </row>
    <row r="8" spans="1:21">
      <c r="A8" s="62" t="s">
        <v>24</v>
      </c>
      <c r="B8" s="26">
        <f>B10+B12+B14+B16+B18+B20</f>
        <v>15</v>
      </c>
      <c r="C8" s="26">
        <f>SUM(C10,C12,C14,C16,C18,C20)</f>
        <v>-27</v>
      </c>
      <c r="D8" s="26">
        <f>D10+D12+D14+D16+D18+D20</f>
        <v>-11</v>
      </c>
      <c r="E8" s="26">
        <f>E10+E12+E14+E16+E18+E20</f>
        <v>-16</v>
      </c>
      <c r="F8" s="5"/>
      <c r="G8" s="68"/>
      <c r="H8" s="69"/>
      <c r="I8" s="5"/>
      <c r="J8" s="5"/>
      <c r="K8" s="10"/>
      <c r="L8" s="21"/>
      <c r="M8" s="38"/>
      <c r="N8" s="5"/>
      <c r="O8" s="6"/>
    </row>
    <row r="9" spans="1:21" ht="15.75" thickBot="1">
      <c r="A9" s="73"/>
      <c r="B9" s="7">
        <f>SUM(B11+B13+B15+B17+B19+B21)</f>
        <v>66211</v>
      </c>
      <c r="C9" s="7">
        <f>SUM(C11+C13+C15+C17+C19+C21)</f>
        <v>147424</v>
      </c>
      <c r="D9" s="7">
        <f>SUM(D11+D13+D15+D17+D19+D21)</f>
        <v>73077</v>
      </c>
      <c r="E9" s="7">
        <f>SUM(E11+E13+E15+E17+E19+E21)</f>
        <v>74347</v>
      </c>
      <c r="F9" s="47">
        <f>SUM(F11:F21)</f>
        <v>69</v>
      </c>
      <c r="G9" s="74">
        <f>SUM(G11:H21)</f>
        <v>117</v>
      </c>
      <c r="H9" s="75"/>
      <c r="I9" s="47">
        <f>SUM(I11+I13+I15+I17+I19+I21)</f>
        <v>296</v>
      </c>
      <c r="J9" s="47">
        <f>SUM(J11+J13+J15+J17+J19+J21)</f>
        <v>275</v>
      </c>
      <c r="K9" s="23">
        <f>SUM(K11+K13+K15+K17+K19+K21)</f>
        <v>0</v>
      </c>
      <c r="L9" s="22"/>
      <c r="M9" s="39">
        <f>C9/B9</f>
        <v>2.2000000000000002</v>
      </c>
      <c r="N9" s="8">
        <v>44.69</v>
      </c>
      <c r="O9" s="9">
        <f>SUM(C9/N9)</f>
        <v>3299</v>
      </c>
    </row>
    <row r="10" spans="1:21">
      <c r="A10" s="62" t="s">
        <v>25</v>
      </c>
      <c r="B10" s="28">
        <v>-10</v>
      </c>
      <c r="C10" s="26">
        <v>-33</v>
      </c>
      <c r="D10" s="28">
        <v>-9</v>
      </c>
      <c r="E10" s="28">
        <v>-24</v>
      </c>
      <c r="F10" s="48"/>
      <c r="G10" s="66"/>
      <c r="H10" s="67"/>
      <c r="I10" s="48"/>
      <c r="J10" s="48"/>
      <c r="K10" s="31"/>
      <c r="L10" s="32"/>
      <c r="M10" s="38"/>
      <c r="N10" s="5"/>
      <c r="O10" s="6"/>
    </row>
    <row r="11" spans="1:21" ht="15.75" thickBot="1">
      <c r="A11" s="73"/>
      <c r="B11" s="29">
        <v>24873</v>
      </c>
      <c r="C11" s="7">
        <v>54366</v>
      </c>
      <c r="D11" s="29">
        <v>26667</v>
      </c>
      <c r="E11" s="29">
        <v>27699</v>
      </c>
      <c r="F11" s="45">
        <v>22</v>
      </c>
      <c r="G11" s="60">
        <v>40</v>
      </c>
      <c r="H11" s="61"/>
      <c r="I11" s="45">
        <v>105</v>
      </c>
      <c r="J11" s="45">
        <v>99</v>
      </c>
      <c r="K11" s="33">
        <v>-21</v>
      </c>
      <c r="L11" s="34"/>
      <c r="M11" s="39">
        <f>C11/B11</f>
        <v>2.2000000000000002</v>
      </c>
      <c r="N11" s="8">
        <v>7.33</v>
      </c>
      <c r="O11" s="9">
        <f>SUM(C11/N11)</f>
        <v>7417</v>
      </c>
      <c r="R11" s="40"/>
    </row>
    <row r="12" spans="1:21">
      <c r="A12" s="62" t="s">
        <v>26</v>
      </c>
      <c r="B12" s="28">
        <v>6</v>
      </c>
      <c r="C12" s="26">
        <v>15</v>
      </c>
      <c r="D12" s="28">
        <v>0</v>
      </c>
      <c r="E12" s="28">
        <v>15</v>
      </c>
      <c r="F12" s="48"/>
      <c r="G12" s="66"/>
      <c r="H12" s="67"/>
      <c r="I12" s="48"/>
      <c r="J12" s="48"/>
      <c r="K12" s="31"/>
      <c r="L12" s="32"/>
      <c r="M12" s="38"/>
      <c r="N12" s="5"/>
      <c r="O12" s="6"/>
      <c r="R12" s="41"/>
    </row>
    <row r="13" spans="1:21" ht="15.75" thickBot="1">
      <c r="A13" s="73"/>
      <c r="B13" s="29">
        <v>7319</v>
      </c>
      <c r="C13" s="7">
        <v>16241</v>
      </c>
      <c r="D13" s="29">
        <v>8211</v>
      </c>
      <c r="E13" s="29">
        <v>8030</v>
      </c>
      <c r="F13" s="45">
        <v>5</v>
      </c>
      <c r="G13" s="60">
        <v>15</v>
      </c>
      <c r="H13" s="61"/>
      <c r="I13" s="45">
        <v>27</v>
      </c>
      <c r="J13" s="45">
        <v>16</v>
      </c>
      <c r="K13" s="33">
        <v>14</v>
      </c>
      <c r="L13" s="34"/>
      <c r="M13" s="39">
        <f>C13/B13</f>
        <v>2.2000000000000002</v>
      </c>
      <c r="N13" s="8">
        <v>5.87</v>
      </c>
      <c r="O13" s="9">
        <f>SUM(C13/N13)</f>
        <v>2767</v>
      </c>
      <c r="R13" s="42"/>
    </row>
    <row r="14" spans="1:21">
      <c r="A14" s="62" t="s">
        <v>27</v>
      </c>
      <c r="B14" s="28">
        <v>-2</v>
      </c>
      <c r="C14" s="26">
        <v>-11</v>
      </c>
      <c r="D14" s="28">
        <v>-11</v>
      </c>
      <c r="E14" s="28">
        <v>0</v>
      </c>
      <c r="F14" s="48"/>
      <c r="G14" s="66"/>
      <c r="H14" s="67"/>
      <c r="I14" s="48"/>
      <c r="J14" s="48"/>
      <c r="K14" s="31"/>
      <c r="L14" s="32"/>
      <c r="M14" s="38"/>
      <c r="N14" s="5"/>
      <c r="O14" s="6"/>
      <c r="R14" s="41"/>
    </row>
    <row r="15" spans="1:21" ht="15.75" thickBot="1">
      <c r="A15" s="73"/>
      <c r="B15" s="29">
        <v>4032</v>
      </c>
      <c r="C15" s="7">
        <v>9547</v>
      </c>
      <c r="D15" s="29">
        <v>4768</v>
      </c>
      <c r="E15" s="29">
        <v>4779</v>
      </c>
      <c r="F15" s="45">
        <v>2</v>
      </c>
      <c r="G15" s="60">
        <v>8</v>
      </c>
      <c r="H15" s="61"/>
      <c r="I15" s="45">
        <v>10</v>
      </c>
      <c r="J15" s="45">
        <v>15</v>
      </c>
      <c r="K15" s="33">
        <v>0</v>
      </c>
      <c r="L15" s="34"/>
      <c r="M15" s="39">
        <f>C15/B15</f>
        <v>2.4</v>
      </c>
      <c r="N15" s="8">
        <v>12.34</v>
      </c>
      <c r="O15" s="9">
        <f>SUM(C15/N15)</f>
        <v>774</v>
      </c>
      <c r="R15" s="42"/>
    </row>
    <row r="16" spans="1:21">
      <c r="A16" s="62" t="s">
        <v>28</v>
      </c>
      <c r="B16" s="28">
        <v>9</v>
      </c>
      <c r="C16" s="26">
        <v>27</v>
      </c>
      <c r="D16" s="28">
        <v>9</v>
      </c>
      <c r="E16" s="28">
        <v>18</v>
      </c>
      <c r="F16" s="48"/>
      <c r="G16" s="66"/>
      <c r="H16" s="67"/>
      <c r="I16" s="48"/>
      <c r="J16" s="48"/>
      <c r="K16" s="31"/>
      <c r="L16" s="32"/>
      <c r="M16" s="38"/>
      <c r="N16" s="5"/>
      <c r="O16" s="6"/>
      <c r="R16" s="41"/>
    </row>
    <row r="17" spans="1:18" ht="15.75" thickBot="1">
      <c r="A17" s="73"/>
      <c r="B17" s="29">
        <v>4885</v>
      </c>
      <c r="C17" s="7">
        <v>11413</v>
      </c>
      <c r="D17" s="29">
        <v>5888</v>
      </c>
      <c r="E17" s="29">
        <v>5525</v>
      </c>
      <c r="F17" s="45">
        <v>12</v>
      </c>
      <c r="G17" s="60">
        <v>4</v>
      </c>
      <c r="H17" s="61"/>
      <c r="I17" s="46">
        <v>33</v>
      </c>
      <c r="J17" s="46">
        <v>14</v>
      </c>
      <c r="K17" s="33">
        <v>0</v>
      </c>
      <c r="L17" s="35">
        <v>-4</v>
      </c>
      <c r="M17" s="39">
        <f>C17/B17</f>
        <v>2.2999999999999998</v>
      </c>
      <c r="N17" s="8">
        <v>9.35</v>
      </c>
      <c r="O17" s="9">
        <f>SUM(C17/N17)</f>
        <v>1221</v>
      </c>
      <c r="R17" s="42"/>
    </row>
    <row r="18" spans="1:18">
      <c r="A18" s="62" t="s">
        <v>29</v>
      </c>
      <c r="B18" s="28">
        <v>8</v>
      </c>
      <c r="C18" s="26">
        <v>-7</v>
      </c>
      <c r="D18" s="28">
        <v>5</v>
      </c>
      <c r="E18" s="28">
        <v>-12</v>
      </c>
      <c r="F18" s="48"/>
      <c r="G18" s="66"/>
      <c r="H18" s="67"/>
      <c r="I18" s="48"/>
      <c r="J18" s="48"/>
      <c r="K18" s="31"/>
      <c r="L18" s="32"/>
      <c r="M18" s="38"/>
      <c r="N18" s="5"/>
      <c r="O18" s="6"/>
      <c r="R18" s="41"/>
    </row>
    <row r="19" spans="1:18" ht="15.75" thickBot="1">
      <c r="A19" s="73"/>
      <c r="B19" s="29">
        <v>15349</v>
      </c>
      <c r="C19" s="7">
        <v>34525</v>
      </c>
      <c r="D19" s="29">
        <v>17013</v>
      </c>
      <c r="E19" s="29">
        <v>17512</v>
      </c>
      <c r="F19" s="45">
        <v>16</v>
      </c>
      <c r="G19" s="60">
        <v>29</v>
      </c>
      <c r="H19" s="61"/>
      <c r="I19" s="45">
        <v>76</v>
      </c>
      <c r="J19" s="45">
        <v>74</v>
      </c>
      <c r="K19" s="33">
        <v>4</v>
      </c>
      <c r="L19" s="35"/>
      <c r="M19" s="39">
        <f>C19/B19</f>
        <v>2.2000000000000002</v>
      </c>
      <c r="N19" s="8">
        <v>4.8499999999999996</v>
      </c>
      <c r="O19" s="9">
        <f>SUM(C19/N19)</f>
        <v>7119</v>
      </c>
      <c r="R19" s="42"/>
    </row>
    <row r="20" spans="1:18">
      <c r="A20" s="62" t="s">
        <v>30</v>
      </c>
      <c r="B20" s="28">
        <v>4</v>
      </c>
      <c r="C20" s="26">
        <v>-18</v>
      </c>
      <c r="D20" s="28">
        <v>-5</v>
      </c>
      <c r="E20" s="28">
        <v>-13</v>
      </c>
      <c r="F20" s="48"/>
      <c r="G20" s="66"/>
      <c r="H20" s="67"/>
      <c r="I20" s="48"/>
      <c r="J20" s="48"/>
      <c r="K20" s="31"/>
      <c r="L20" s="36"/>
      <c r="M20" s="38"/>
      <c r="N20" s="5"/>
      <c r="O20" s="6"/>
      <c r="R20" s="41"/>
    </row>
    <row r="21" spans="1:18" ht="15.75" thickBot="1">
      <c r="A21" s="73"/>
      <c r="B21" s="29">
        <v>9753</v>
      </c>
      <c r="C21" s="7">
        <v>21332</v>
      </c>
      <c r="D21" s="29">
        <v>10530</v>
      </c>
      <c r="E21" s="29">
        <v>10802</v>
      </c>
      <c r="F21" s="45">
        <v>12</v>
      </c>
      <c r="G21" s="60">
        <v>21</v>
      </c>
      <c r="H21" s="61"/>
      <c r="I21" s="45">
        <v>45</v>
      </c>
      <c r="J21" s="45">
        <v>57</v>
      </c>
      <c r="K21" s="33">
        <v>3</v>
      </c>
      <c r="L21" s="36"/>
      <c r="M21" s="39">
        <f>C21/B21</f>
        <v>2.2000000000000002</v>
      </c>
      <c r="N21" s="8">
        <v>4.95</v>
      </c>
      <c r="O21" s="9">
        <f>SUM(C21/N21)</f>
        <v>4309</v>
      </c>
      <c r="Q21" s="37"/>
      <c r="R21" s="42"/>
    </row>
    <row r="22" spans="1:18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R22" s="41"/>
    </row>
    <row r="23" spans="1:18">
      <c r="A23" s="11"/>
      <c r="B23" s="11" t="s">
        <v>0</v>
      </c>
      <c r="C23" s="11"/>
      <c r="D23" s="11"/>
      <c r="E23" s="24"/>
      <c r="F23" s="25"/>
      <c r="G23" s="11"/>
      <c r="H23" s="11"/>
      <c r="I23" s="11" t="s">
        <v>1</v>
      </c>
      <c r="J23" s="11"/>
      <c r="K23" s="11"/>
      <c r="L23" s="11"/>
      <c r="M23" s="11"/>
      <c r="N23" s="11"/>
      <c r="O23" s="11"/>
      <c r="R23" s="42"/>
    </row>
    <row r="24" spans="1:18">
      <c r="A24" s="11"/>
      <c r="B24" s="11" t="s">
        <v>2</v>
      </c>
      <c r="C24" s="11"/>
      <c r="D24" s="11"/>
      <c r="E24" s="11"/>
      <c r="F24" s="11"/>
      <c r="G24" s="11"/>
      <c r="H24" s="11"/>
      <c r="I24" s="11" t="s">
        <v>36</v>
      </c>
      <c r="J24" s="11"/>
      <c r="K24" s="11"/>
      <c r="L24" s="11"/>
      <c r="M24" s="11"/>
      <c r="N24" s="11"/>
      <c r="O24" s="11"/>
      <c r="R24" s="11"/>
    </row>
    <row r="25" spans="1:18">
      <c r="B25" s="71" t="s">
        <v>46</v>
      </c>
      <c r="C25" s="72"/>
      <c r="D25" s="72"/>
      <c r="E25" s="72"/>
      <c r="F25" s="72"/>
      <c r="G25" s="72"/>
      <c r="H25" s="72"/>
      <c r="I25" s="11"/>
      <c r="J25" s="11" t="s">
        <v>43</v>
      </c>
      <c r="K25" s="11"/>
      <c r="L25" s="11"/>
      <c r="M25" s="11"/>
      <c r="N25" s="11"/>
      <c r="O25" s="11"/>
    </row>
    <row r="26" spans="1:18">
      <c r="B26" s="72"/>
      <c r="C26" s="72"/>
      <c r="D26" s="72"/>
      <c r="E26" s="72"/>
      <c r="F26" s="72"/>
      <c r="G26" s="72"/>
      <c r="H26" s="72"/>
      <c r="I26" s="11"/>
      <c r="J26" s="11" t="s">
        <v>6</v>
      </c>
      <c r="K26" s="11"/>
      <c r="L26" s="11"/>
      <c r="M26" s="11"/>
      <c r="N26" s="11"/>
      <c r="O26" s="11"/>
    </row>
    <row r="27" spans="1:18">
      <c r="C27" s="11"/>
      <c r="D27" s="11"/>
      <c r="E27" s="11"/>
      <c r="F27" s="11"/>
      <c r="G27" s="11"/>
      <c r="H27" s="11"/>
      <c r="I27" s="11"/>
      <c r="J27" s="11" t="s">
        <v>44</v>
      </c>
      <c r="K27" s="11"/>
      <c r="L27" s="11"/>
      <c r="M27" s="11"/>
      <c r="N27" s="11"/>
      <c r="O27" s="11"/>
    </row>
    <row r="28" spans="1:18">
      <c r="A28" s="12" t="s">
        <v>31</v>
      </c>
      <c r="B28" s="13"/>
      <c r="C28" s="15" t="s">
        <v>32</v>
      </c>
      <c r="D28" s="15" t="s">
        <v>3</v>
      </c>
      <c r="E28" s="15" t="s">
        <v>4</v>
      </c>
      <c r="F28" s="70" t="s">
        <v>5</v>
      </c>
      <c r="G28" s="70"/>
      <c r="H28" s="20"/>
      <c r="I28" s="11"/>
      <c r="J28" s="11" t="s">
        <v>7</v>
      </c>
      <c r="K28" s="11"/>
      <c r="L28" s="11"/>
      <c r="M28" s="11"/>
      <c r="N28" s="11"/>
      <c r="O28" s="11"/>
    </row>
    <row r="29" spans="1:18">
      <c r="A29" s="11"/>
      <c r="B29" s="12" t="s">
        <v>39</v>
      </c>
      <c r="C29" s="50">
        <v>64970</v>
      </c>
      <c r="D29" s="51">
        <v>145115</v>
      </c>
      <c r="E29" s="50">
        <v>71913</v>
      </c>
      <c r="F29" s="64">
        <v>73202</v>
      </c>
      <c r="G29" s="64"/>
      <c r="H29" s="11"/>
      <c r="I29" s="11"/>
      <c r="K29" s="11"/>
      <c r="M29" s="11"/>
      <c r="N29" s="11"/>
      <c r="O29" s="11"/>
    </row>
    <row r="30" spans="1:18">
      <c r="A30" s="11"/>
      <c r="B30" s="12" t="s">
        <v>40</v>
      </c>
      <c r="C30" s="50">
        <v>1241</v>
      </c>
      <c r="D30" s="51">
        <v>2309</v>
      </c>
      <c r="E30" s="51">
        <v>1164</v>
      </c>
      <c r="F30" s="64">
        <v>1145</v>
      </c>
      <c r="G30" s="64"/>
      <c r="H30" s="11"/>
      <c r="I30" s="11"/>
      <c r="J30" s="11"/>
      <c r="K30" s="11"/>
      <c r="M30" s="11"/>
      <c r="N30" s="11"/>
      <c r="O30" s="11"/>
    </row>
    <row r="31" spans="1:18" ht="12.75" customHeight="1">
      <c r="A31" s="11"/>
      <c r="B31" s="12"/>
      <c r="C31" s="16"/>
      <c r="D31" s="16"/>
      <c r="E31" s="16"/>
      <c r="F31" s="16" t="s">
        <v>48</v>
      </c>
      <c r="G31" s="11"/>
      <c r="H31" s="11"/>
      <c r="I31" s="11"/>
      <c r="J31" s="11"/>
      <c r="K31" s="11"/>
      <c r="M31" s="11"/>
      <c r="N31" s="11"/>
      <c r="O31" s="11"/>
    </row>
    <row r="32" spans="1:18" ht="24.75" customHeight="1">
      <c r="A32" s="44" t="s">
        <v>37</v>
      </c>
      <c r="C32" s="1" t="s">
        <v>38</v>
      </c>
      <c r="E32" s="1"/>
      <c r="F32" s="1"/>
      <c r="G32" s="1"/>
      <c r="H32" s="1"/>
      <c r="I32" s="52"/>
      <c r="J32" s="52"/>
      <c r="K32" s="52"/>
      <c r="L32" s="52"/>
      <c r="M32" s="52"/>
      <c r="N32" s="52"/>
      <c r="O32" s="52"/>
      <c r="P32" s="49"/>
    </row>
    <row r="33" spans="1:16" ht="24.75" customHeight="1">
      <c r="A33" s="14" t="s">
        <v>42</v>
      </c>
      <c r="I33" s="52"/>
      <c r="J33" s="52"/>
      <c r="K33" s="52"/>
      <c r="L33" s="52"/>
      <c r="M33" s="52"/>
      <c r="N33" s="52"/>
      <c r="O33" s="52"/>
      <c r="P33" s="49"/>
    </row>
    <row r="34" spans="1:16">
      <c r="K34"/>
    </row>
    <row r="35" spans="1:16">
      <c r="D35" s="43"/>
      <c r="H35"/>
    </row>
    <row r="36" spans="1:16">
      <c r="C36" s="30"/>
    </row>
    <row r="37" spans="1:16">
      <c r="C37" s="30"/>
    </row>
    <row r="38" spans="1:16">
      <c r="C38" s="30"/>
    </row>
    <row r="39" spans="1:16">
      <c r="C39" s="30"/>
    </row>
    <row r="40" spans="1:16">
      <c r="C40" s="30"/>
    </row>
    <row r="41" spans="1:16">
      <c r="C41" s="30"/>
    </row>
    <row r="42" spans="1:16">
      <c r="C42" s="30"/>
    </row>
    <row r="43" spans="1:16">
      <c r="C43" s="30"/>
    </row>
    <row r="44" spans="1:16">
      <c r="C44" s="30"/>
    </row>
    <row r="45" spans="1:16">
      <c r="C45" s="30"/>
    </row>
    <row r="46" spans="1:16">
      <c r="C46" s="30"/>
    </row>
    <row r="47" spans="1:16">
      <c r="C47" s="30"/>
    </row>
    <row r="48" spans="1:16">
      <c r="C48" s="30"/>
    </row>
  </sheetData>
  <mergeCells count="33">
    <mergeCell ref="G6:H7"/>
    <mergeCell ref="A16:A17"/>
    <mergeCell ref="G12:H12"/>
    <mergeCell ref="A20:A21"/>
    <mergeCell ref="G18:H18"/>
    <mergeCell ref="A14:A15"/>
    <mergeCell ref="G14:H14"/>
    <mergeCell ref="A18:A19"/>
    <mergeCell ref="G21:H21"/>
    <mergeCell ref="G17:H17"/>
    <mergeCell ref="G19:H19"/>
    <mergeCell ref="B25:H26"/>
    <mergeCell ref="A8:A9"/>
    <mergeCell ref="A10:A11"/>
    <mergeCell ref="A12:A13"/>
    <mergeCell ref="G9:H9"/>
    <mergeCell ref="G10:H10"/>
    <mergeCell ref="I32:O33"/>
    <mergeCell ref="I5:L5"/>
    <mergeCell ref="F5:H5"/>
    <mergeCell ref="K6:L7"/>
    <mergeCell ref="G11:H11"/>
    <mergeCell ref="J6:J7"/>
    <mergeCell ref="I6:I7"/>
    <mergeCell ref="F30:G30"/>
    <mergeCell ref="F6:F7"/>
    <mergeCell ref="G20:H20"/>
    <mergeCell ref="F29:G29"/>
    <mergeCell ref="G8:H8"/>
    <mergeCell ref="G15:H15"/>
    <mergeCell ref="G13:H13"/>
    <mergeCell ref="G16:H16"/>
    <mergeCell ref="F28:G28"/>
  </mergeCells>
  <phoneticPr fontId="3"/>
  <pageMargins left="0.36" right="0.55000000000000004" top="1.1023622047244095" bottom="0.31496062992125984" header="0.19685039370078741" footer="0"/>
  <pageSetup paperSize="9" orientation="landscape" horizontalDpi="300" verticalDpi="300" r:id="rId1"/>
  <headerFooter alignWithMargins="0"/>
  <ignoredErrors>
    <ignoredError sqref="C8" formula="1"/>
  </ignoredErrors>
</worksheet>
</file>